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<sst xmlns="http://schemas.openxmlformats.org/spreadsheetml/2006/main" count="303" uniqueCount="142">
  <si>
    <t>福泉市“十四五”医疗卫生健康服务体系重大工程项目表</t>
  </si>
  <si>
    <t>序号</t>
  </si>
  <si>
    <t>项目名称</t>
  </si>
  <si>
    <t>项目属性（重大工程/打捆项目）</t>
  </si>
  <si>
    <t>主要建设规模（打捆项目明确总体量化目标）</t>
  </si>
  <si>
    <t>主要建设内容</t>
  </si>
  <si>
    <t>纳入中长期规划情况及其他纳入依据</t>
  </si>
  <si>
    <t>建设属性（新建项目/续建项目）</t>
  </si>
  <si>
    <t>项目建设主体</t>
  </si>
  <si>
    <t>项目建设地点</t>
  </si>
  <si>
    <t>前期工作进展和建设条件落实情况</t>
  </si>
  <si>
    <t>开工时间（XX年XX月）</t>
  </si>
  <si>
    <t>完工时间（XX年XX月）</t>
  </si>
  <si>
    <t>预计投资来源（万元）</t>
  </si>
  <si>
    <t>投资计划安排（万元）</t>
  </si>
  <si>
    <t>拟新增建设用地规模（亩）</t>
  </si>
  <si>
    <t>建设难点和可能颠覆性因素</t>
  </si>
  <si>
    <t>建议牵头责任部门</t>
  </si>
  <si>
    <t>备注</t>
  </si>
  <si>
    <t>概算总投资</t>
  </si>
  <si>
    <t>中央预算内投资</t>
  </si>
  <si>
    <t>中央财政性建设资金（车购税、民航基金等）</t>
  </si>
  <si>
    <t>地方
出资（含省州县）</t>
  </si>
  <si>
    <t>社会资本出资</t>
  </si>
  <si>
    <t>信贷融资</t>
  </si>
  <si>
    <t>“十三五”完成投资</t>
  </si>
  <si>
    <t>“十四五”期间投资</t>
  </si>
  <si>
    <t>“十四五”以后投资</t>
  </si>
  <si>
    <t>公共卫生</t>
  </si>
  <si>
    <t>福泉市疾病预防控制中心</t>
  </si>
  <si>
    <t>重大工程</t>
  </si>
  <si>
    <t>服务能力提升项目</t>
  </si>
  <si>
    <t>实验室建设及相关检测检验设备设施购置安装。</t>
  </si>
  <si>
    <t>"十四五“规划重点投资项目</t>
  </si>
  <si>
    <t>改扩建</t>
  </si>
  <si>
    <t>福泉市卫生健康局</t>
  </si>
  <si>
    <t>金山街道</t>
  </si>
  <si>
    <t>前期工作已完成</t>
  </si>
  <si>
    <t>福泉市妇幼保健院服务能力提升项目</t>
  </si>
  <si>
    <t>妇幼学科能力建设、信息化、及医疗设备设施建设。</t>
  </si>
  <si>
    <r>
      <rPr>
        <sz val="11"/>
        <rFont val="宋体"/>
        <charset val="134"/>
      </rPr>
      <t>重点提升危重</t>
    </r>
    <r>
      <rPr>
        <sz val="11"/>
        <color rgb="FFFF0000"/>
        <rFont val="宋体"/>
        <charset val="134"/>
      </rPr>
      <t>孕</t>
    </r>
    <r>
      <rPr>
        <sz val="11"/>
        <rFont val="宋体"/>
        <charset val="134"/>
      </rPr>
      <t>产妇、新生儿救治</t>
    </r>
    <r>
      <rPr>
        <sz val="11"/>
        <color rgb="FFFF0000"/>
        <rFont val="宋体"/>
        <charset val="134"/>
      </rPr>
      <t>能力</t>
    </r>
    <r>
      <rPr>
        <sz val="11"/>
        <rFont val="宋体"/>
        <charset val="134"/>
      </rPr>
      <t>，提升产科、儿科服务能力</t>
    </r>
    <r>
      <rPr>
        <sz val="11"/>
        <color rgb="FFFF0000"/>
        <rFont val="宋体"/>
        <charset val="134"/>
      </rPr>
      <t>建设。创建样板妇孺国医堂。</t>
    </r>
  </si>
  <si>
    <t>扩建</t>
  </si>
  <si>
    <t>前期工作筹备中</t>
  </si>
  <si>
    <t>福泉市妇幼保健院儿童早期发展示范中心建设</t>
  </si>
  <si>
    <t>福泉市儿童早期发展示范中心建设项目</t>
  </si>
  <si>
    <t>儿童早教中心、儿童眼保健中心、儿童康复中心建设及医疗设施设备购置。</t>
  </si>
  <si>
    <t>新建</t>
  </si>
  <si>
    <t>福泉市区域消毒供应中心建设项目</t>
  </si>
  <si>
    <t>提升公共卫生服务能力</t>
  </si>
  <si>
    <t>新建业务用房及设施设备购置安装。</t>
  </si>
  <si>
    <t>医疗卫生</t>
  </si>
  <si>
    <t>福泉市教学科研培训中心建设项目</t>
  </si>
  <si>
    <t>扩建筑面积3000平方米</t>
  </si>
  <si>
    <t>建培训基地教室、模拟实操室、科研实验室、规培生住宿用房及相关设施设备购置</t>
  </si>
  <si>
    <t>福泉市第一人民医院健康管理体检中心项目</t>
  </si>
  <si>
    <t>改造3000平方米业务用房</t>
  </si>
  <si>
    <t>改造业务用房及相关设施设备采购</t>
  </si>
  <si>
    <t>福泉市第一人民医院救治能力提升项目</t>
  </si>
  <si>
    <t>补齐县域医疗短板建设</t>
  </si>
  <si>
    <t>检验中心等业务科室设施设备购置安装。</t>
  </si>
  <si>
    <t>福泉市第一人民医院能力提升区域影像中心建设项目</t>
  </si>
  <si>
    <t>市一医能力提升区域影像中心建设项目</t>
  </si>
  <si>
    <t>业务用房改造增设双床双板悬吊式DR机，数字胃肠机（带摄片功能），全身彩色多普勒超声检查仪，CT,核磁共振（3.0T）医疗设施设备购置</t>
  </si>
  <si>
    <t>福泉市第一人民医院能力提升肿瘤治疗中心建设项目</t>
  </si>
  <si>
    <t>市一医能力提升肿瘤治疗中心建设项目</t>
  </si>
  <si>
    <t>业务用房改造及医用电子直线加速器，微波消融治疗仪，氩氦刀等设施设备购置</t>
  </si>
  <si>
    <t>福泉市第一人民医院能力提升微创手术中心建设项目</t>
  </si>
  <si>
    <t>市一医能力提升微创手术中心建设项目</t>
  </si>
  <si>
    <t>业务用房改造及全套关节镜、全套胸腔镜、全套腹腔镜、G型臂X线机、O型臂X线机等设施设备购置</t>
  </si>
  <si>
    <t>福泉市第一人民医院职业病科室建设项目</t>
  </si>
  <si>
    <t>扩建病房4000平方米，设置病床50张</t>
  </si>
  <si>
    <t>增设50张病床医疗设备及设施</t>
  </si>
  <si>
    <t>市人民医院</t>
  </si>
  <si>
    <t>福泉市第一人民医院精神病科室建设项目</t>
  </si>
  <si>
    <t>扩建病房2000平方米，设置病床20张</t>
  </si>
  <si>
    <t>增设20张病床医疗设备及设施</t>
  </si>
  <si>
    <t>已完成土地划拨和可研</t>
  </si>
  <si>
    <t>目前已完成土地划拨和项目可研</t>
  </si>
  <si>
    <t>福泉市第三人民医院建设项目（牛场中心卫生院提质升级）</t>
  </si>
  <si>
    <t>新建业务综合用房15000平方米</t>
  </si>
  <si>
    <t xml:space="preserve">新建业务综合用房及配套医疗设备设施采购安装，配套排水排污、停车场等基础设施建设。
</t>
  </si>
  <si>
    <t>“十四五”规划国家磷化工基地配套医疗项目</t>
  </si>
  <si>
    <t>福泉市第三人民医院</t>
  </si>
  <si>
    <t>牛场镇</t>
  </si>
  <si>
    <t>国家磷化工基地服务人口***万人</t>
  </si>
  <si>
    <t>2.10</t>
  </si>
  <si>
    <t>福泉市仙桥中心卫生院服务能力提升项目</t>
  </si>
  <si>
    <t>新建业务用房5000平方米。</t>
  </si>
  <si>
    <t>新建门诊大楼、公共卫生楼、住院楼、中医馆、留观室、信息化建设及医疗设备配备等。</t>
  </si>
  <si>
    <t>“十四五”规划边远民族贫困地区巩固提升成果</t>
  </si>
  <si>
    <t>仙桥乡</t>
  </si>
  <si>
    <t>边远地区国家及贫困地区</t>
  </si>
  <si>
    <t>福泉市道坪中心卫生院服务能力提升项目</t>
  </si>
  <si>
    <t>新建门诊大楼、公共卫生楼、住院楼、中医馆、留观室5000平方米、信息化建设及医疗设备配备等。</t>
  </si>
  <si>
    <t>道坪镇</t>
  </si>
  <si>
    <t>福泉市龙昌中心卫生院服务能力提升项目</t>
  </si>
  <si>
    <t>新建业务用房6000平方米。</t>
  </si>
  <si>
    <t>“十四五”福泉市市区扩容？</t>
  </si>
  <si>
    <t>龙昌镇</t>
  </si>
  <si>
    <t>纳入福泉市市政规划</t>
  </si>
  <si>
    <t>福泉市乡镇卫生院服务能力提升项目</t>
  </si>
  <si>
    <t>打捆项目</t>
  </si>
  <si>
    <t>各乡镇卫生院公共卫生服务能力提升</t>
  </si>
  <si>
    <t>金山、马场坪社区卫生服务中心，凤山、陆坪、龙昌、高坪、黄丝、地松、兴隆、高石等10家乡镇卫生院（社区卫生服务中心）业务用房改造、环境整治及设施设备采购等</t>
  </si>
  <si>
    <t>各乡镇</t>
  </si>
  <si>
    <t>福泉市村级卫生服务能力提升项目</t>
  </si>
  <si>
    <t>对95个面积不足150平方米的村卫生室进行扩建及相关设备配备，对21个村卫生室进行相关设备配备等。</t>
  </si>
  <si>
    <t>扩建村卫生室及相关设备配备</t>
  </si>
  <si>
    <t>全市对95个面积不足150平方米的村卫生室</t>
  </si>
  <si>
    <t>加强公共服务网底</t>
  </si>
  <si>
    <t>中医药</t>
  </si>
  <si>
    <t>福泉市中医医院能力提升</t>
  </si>
  <si>
    <t>业务用房改造3000平方米</t>
  </si>
  <si>
    <t>业务用房改造及特色康复专科标准配置医疗设备</t>
  </si>
  <si>
    <t>福泉市中医医院传染病区建设项目</t>
  </si>
  <si>
    <t>新建业务用房2500平方米。</t>
  </si>
  <si>
    <t>新建业务用房2500平方米及相关医疗设施设备购置</t>
  </si>
  <si>
    <t>十四五“规划重点投资项目</t>
  </si>
  <si>
    <t>福泉市中医医院重点科室建设项目</t>
  </si>
  <si>
    <t>重点中医特色专科建设及相关设施设备购置。</t>
  </si>
  <si>
    <t>脑病科、中医康复、骨伤、老年康养等重点中医特色专科建设及相关设施设备购置</t>
  </si>
  <si>
    <t>福泉市中医医院胸痛中心、卒中中心建设项目</t>
  </si>
  <si>
    <t>业务用房改造2000平方米</t>
  </si>
  <si>
    <t>业务用房改造及相关医疗设施设备购置</t>
  </si>
  <si>
    <t>信息化建设</t>
  </si>
  <si>
    <t xml:space="preserve">福泉市“互联网+”智慧卫监项目
</t>
  </si>
  <si>
    <t>福泉市“互联网+”智慧卫监项目福泉市卫生监督在线监控、在线监测、监控平台指挥一体化数据平台建设</t>
  </si>
  <si>
    <t>福泉市卫生监督在线监控、在线监测、监控平台指挥一体化数据平台建设</t>
  </si>
  <si>
    <t>福泉市区域医疗共同体信息化建设项目</t>
  </si>
  <si>
    <t>福泉市区域医疗共同体信息化建设项目医共体内的数据互通、共享，达到村、乡镇、市信息的互联互通。</t>
  </si>
  <si>
    <t>完成医共体内的数据互通、共享，达到村、乡镇、市信息的互联互通，推动医共体建设。</t>
  </si>
  <si>
    <t>两个医共体内</t>
  </si>
  <si>
    <t>大健康</t>
  </si>
  <si>
    <t>福泉市第一人民医院医养结合建设项目</t>
  </si>
  <si>
    <t>扩建25000平方米</t>
  </si>
  <si>
    <t>其中包含20000平方米医养中心和5000平方米的康复病房、肿瘤病房、心血管病房土建工程和设备、设施</t>
  </si>
  <si>
    <t>福泉市金山社区服务中心老年病科建设项目</t>
  </si>
  <si>
    <t>改建4250平方米，设置病床100张</t>
  </si>
  <si>
    <t>改建原福泉市市妇幼保健院业务用房，配置相应医疗设备、设施</t>
  </si>
  <si>
    <t>改建</t>
  </si>
  <si>
    <t>已完成立项、施工图设计等</t>
  </si>
  <si>
    <t>总合计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</si>
</sst>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2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3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4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5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6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7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8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9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0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1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2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3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4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5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6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7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8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9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20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21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22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23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24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25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26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27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28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29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30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31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32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33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34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35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36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37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38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39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40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41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42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43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44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45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46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47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48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49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50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51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52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53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54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55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56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57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58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59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60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61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62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63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64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65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66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67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68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69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70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71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72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73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74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75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76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77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78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79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80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81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82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83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84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85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86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87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88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89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90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91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92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93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94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95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96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97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98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99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00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01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02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03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04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05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06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07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08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09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10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11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12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13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14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15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16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17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18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19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20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21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22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23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24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25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26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27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28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29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30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31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32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33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34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35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36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37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38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39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40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41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42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43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44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45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46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47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48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49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50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51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52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53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54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55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56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57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58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59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60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48260</xdr:colOff>
      <xdr:row>7</xdr:row>
      <xdr:rowOff>10160</xdr:rowOff>
    </xdr:to>
    <xdr:sp>
      <xdr:nvSpPr>
        <xdr:cNvPr id="161" name="Text Box 25"/>
        <xdr:cNvSpPr txBox="1"/>
      </xdr:nvSpPr>
      <xdr:spPr>
        <a:xfrm flipH="1">
          <a:off x="400050" y="4467860"/>
          <a:ext cx="4826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35"/>
  <sheetViews>
    <sheetView tabSelected="1" topLeftCell="A28" workbookViewId="0">
      <selection activeCell="B30" sqref="B30:B31"/>
    </sheetView>
  </sheetViews>
  <sheetFormatPr defaultColWidth="9" defaultRowHeight="13.5"/>
  <cols>
    <col min="1" max="1" width="5.25" customWidth="1"/>
    <col min="2" max="2" width="11.625" customWidth="1"/>
    <col min="5" max="5" width="14" customWidth="1"/>
    <col min="11" max="11" width="11.5"/>
    <col min="12" max="12" width="10.375"/>
    <col min="14" max="14" width="9.375"/>
  </cols>
  <sheetData>
    <row r="1" ht="18.75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8"/>
    </row>
    <row r="2" ht="14.25" spans="1: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/>
      <c r="O2" s="2"/>
      <c r="P2" s="2"/>
      <c r="Q2" s="2"/>
      <c r="R2" s="2"/>
      <c r="S2" s="2" t="s">
        <v>14</v>
      </c>
      <c r="T2" s="2"/>
      <c r="U2" s="2"/>
      <c r="V2" s="2" t="s">
        <v>15</v>
      </c>
      <c r="W2" s="2" t="s">
        <v>16</v>
      </c>
      <c r="X2" s="2" t="s">
        <v>17</v>
      </c>
      <c r="Y2" s="2" t="s">
        <v>18</v>
      </c>
    </row>
    <row r="3" ht="71.25" spans="1: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/>
      <c r="W3" s="3"/>
      <c r="X3" s="3"/>
      <c r="Y3" s="3"/>
    </row>
    <row r="4" spans="1:25">
      <c r="A4" s="4">
        <v>1</v>
      </c>
      <c r="B4" s="4" t="s">
        <v>28</v>
      </c>
      <c r="C4" s="4"/>
      <c r="D4" s="4"/>
      <c r="E4" s="4"/>
      <c r="F4" s="4"/>
      <c r="G4" s="4"/>
      <c r="H4" s="4"/>
      <c r="I4" s="4"/>
      <c r="J4" s="4"/>
      <c r="K4" s="4"/>
      <c r="L4" s="4"/>
      <c r="M4" s="12">
        <f>M5+M6+M7+M8</f>
        <v>16000</v>
      </c>
      <c r="N4" s="4">
        <f t="shared" ref="N4:V4" si="0">N5+N6+N7+N8</f>
        <v>12800</v>
      </c>
      <c r="O4" s="4">
        <f t="shared" si="0"/>
        <v>0</v>
      </c>
      <c r="P4" s="4">
        <f t="shared" si="0"/>
        <v>3200</v>
      </c>
      <c r="Q4" s="4">
        <f t="shared" si="0"/>
        <v>0</v>
      </c>
      <c r="R4" s="4">
        <f t="shared" si="0"/>
        <v>0</v>
      </c>
      <c r="S4" s="4">
        <f t="shared" si="0"/>
        <v>0</v>
      </c>
      <c r="T4" s="4">
        <f t="shared" si="0"/>
        <v>16000</v>
      </c>
      <c r="U4" s="4">
        <f t="shared" si="0"/>
        <v>0</v>
      </c>
      <c r="V4" s="4">
        <f t="shared" si="0"/>
        <v>0</v>
      </c>
      <c r="W4" s="4"/>
      <c r="X4" s="4"/>
      <c r="Y4" s="4"/>
    </row>
    <row r="5" ht="62.1" customHeight="1" spans="1:25">
      <c r="A5" s="5">
        <v>1.1</v>
      </c>
      <c r="B5" s="6" t="s">
        <v>29</v>
      </c>
      <c r="C5" s="5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36</v>
      </c>
      <c r="J5" s="6" t="s">
        <v>37</v>
      </c>
      <c r="K5" s="5">
        <v>2021.09</v>
      </c>
      <c r="L5" s="5">
        <v>2022.12</v>
      </c>
      <c r="M5" s="13">
        <f t="shared" ref="M5:M28" si="1">N5+O5+P5+Q5+R5</f>
        <v>3000</v>
      </c>
      <c r="N5" s="5">
        <v>2400</v>
      </c>
      <c r="O5" s="5"/>
      <c r="P5" s="5">
        <v>600</v>
      </c>
      <c r="Q5" s="5"/>
      <c r="R5" s="5"/>
      <c r="S5" s="5"/>
      <c r="T5" s="5">
        <v>3000</v>
      </c>
      <c r="U5" s="5"/>
      <c r="V5" s="5">
        <v>0</v>
      </c>
      <c r="W5" s="5"/>
      <c r="X5" s="6" t="s">
        <v>35</v>
      </c>
      <c r="Y5" s="6"/>
    </row>
    <row r="6" ht="81" spans="1:25">
      <c r="A6" s="6">
        <v>1.2</v>
      </c>
      <c r="B6" s="6" t="s">
        <v>38</v>
      </c>
      <c r="C6" s="6" t="s">
        <v>30</v>
      </c>
      <c r="D6" s="6" t="s">
        <v>39</v>
      </c>
      <c r="E6" s="7" t="s">
        <v>40</v>
      </c>
      <c r="F6" s="6" t="s">
        <v>33</v>
      </c>
      <c r="G6" s="6" t="s">
        <v>41</v>
      </c>
      <c r="H6" s="6" t="s">
        <v>35</v>
      </c>
      <c r="I6" s="6" t="s">
        <v>36</v>
      </c>
      <c r="J6" s="6" t="s">
        <v>42</v>
      </c>
      <c r="K6" s="6">
        <v>2021.09</v>
      </c>
      <c r="L6" s="6">
        <v>2024.12</v>
      </c>
      <c r="M6" s="13">
        <f t="shared" si="1"/>
        <v>5000</v>
      </c>
      <c r="N6" s="6">
        <v>4000</v>
      </c>
      <c r="O6" s="6"/>
      <c r="P6" s="6">
        <v>1000</v>
      </c>
      <c r="Q6" s="6"/>
      <c r="R6" s="6"/>
      <c r="S6" s="6"/>
      <c r="T6" s="6">
        <v>5000</v>
      </c>
      <c r="U6" s="6"/>
      <c r="V6" s="6">
        <v>0</v>
      </c>
      <c r="W6" s="6"/>
      <c r="X6" s="6" t="s">
        <v>35</v>
      </c>
      <c r="Y6" s="6"/>
    </row>
    <row r="7" ht="90.95" customHeight="1" spans="1:25">
      <c r="A7" s="6">
        <v>1.3</v>
      </c>
      <c r="B7" s="6" t="s">
        <v>43</v>
      </c>
      <c r="C7" s="6" t="s">
        <v>30</v>
      </c>
      <c r="D7" s="6" t="s">
        <v>44</v>
      </c>
      <c r="E7" s="6" t="s">
        <v>45</v>
      </c>
      <c r="F7" s="6" t="s">
        <v>33</v>
      </c>
      <c r="G7" s="6" t="s">
        <v>46</v>
      </c>
      <c r="H7" s="6" t="s">
        <v>35</v>
      </c>
      <c r="I7" s="6" t="s">
        <v>36</v>
      </c>
      <c r="J7" s="6" t="s">
        <v>42</v>
      </c>
      <c r="K7" s="6">
        <v>2022.09</v>
      </c>
      <c r="L7" s="6">
        <v>2024.12</v>
      </c>
      <c r="M7" s="13">
        <f t="shared" si="1"/>
        <v>5000</v>
      </c>
      <c r="N7" s="6">
        <v>4000</v>
      </c>
      <c r="O7" s="6"/>
      <c r="P7" s="6">
        <v>1000</v>
      </c>
      <c r="Q7" s="6"/>
      <c r="R7" s="6"/>
      <c r="S7" s="6"/>
      <c r="T7" s="6">
        <v>5000</v>
      </c>
      <c r="U7" s="6"/>
      <c r="V7" s="6">
        <v>0</v>
      </c>
      <c r="W7" s="6"/>
      <c r="X7" s="6" t="s">
        <v>35</v>
      </c>
      <c r="Y7" s="6"/>
    </row>
    <row r="8" ht="54" spans="1:25">
      <c r="A8" s="5">
        <v>1.4</v>
      </c>
      <c r="B8" s="6" t="s">
        <v>47</v>
      </c>
      <c r="C8" s="5" t="s">
        <v>30</v>
      </c>
      <c r="D8" s="6" t="s">
        <v>48</v>
      </c>
      <c r="E8" s="6" t="s">
        <v>49</v>
      </c>
      <c r="F8" s="6" t="s">
        <v>33</v>
      </c>
      <c r="G8" s="6" t="s">
        <v>46</v>
      </c>
      <c r="H8" s="6" t="s">
        <v>35</v>
      </c>
      <c r="I8" s="6" t="s">
        <v>36</v>
      </c>
      <c r="J8" s="6" t="s">
        <v>42</v>
      </c>
      <c r="K8" s="5">
        <v>2022.09</v>
      </c>
      <c r="L8" s="5">
        <v>2023.12</v>
      </c>
      <c r="M8" s="13">
        <f t="shared" si="1"/>
        <v>3000</v>
      </c>
      <c r="N8" s="5">
        <v>2400</v>
      </c>
      <c r="O8" s="5"/>
      <c r="P8" s="5">
        <v>600</v>
      </c>
      <c r="Q8" s="5"/>
      <c r="R8" s="5"/>
      <c r="S8" s="5"/>
      <c r="T8" s="5">
        <v>3000</v>
      </c>
      <c r="U8" s="5"/>
      <c r="V8" s="5">
        <v>0</v>
      </c>
      <c r="W8" s="5"/>
      <c r="X8" s="6" t="s">
        <v>35</v>
      </c>
      <c r="Y8" s="6"/>
    </row>
    <row r="9" spans="1:25">
      <c r="A9" s="4">
        <v>2</v>
      </c>
      <c r="B9" s="4" t="s">
        <v>50</v>
      </c>
      <c r="C9" s="4"/>
      <c r="D9" s="4"/>
      <c r="E9" s="4"/>
      <c r="F9" s="4"/>
      <c r="G9" s="4"/>
      <c r="H9" s="4"/>
      <c r="I9" s="4"/>
      <c r="J9" s="4"/>
      <c r="K9" s="4"/>
      <c r="L9" s="4"/>
      <c r="M9" s="4">
        <f>SUM(M10:M23)</f>
        <v>66800</v>
      </c>
      <c r="N9" s="4">
        <f t="shared" ref="N9:V9" si="2">SUM(N10:N23)</f>
        <v>53500</v>
      </c>
      <c r="O9" s="4">
        <f t="shared" si="2"/>
        <v>0</v>
      </c>
      <c r="P9" s="4">
        <f t="shared" si="2"/>
        <v>13300</v>
      </c>
      <c r="Q9" s="4">
        <f t="shared" si="2"/>
        <v>0</v>
      </c>
      <c r="R9" s="4">
        <f t="shared" si="2"/>
        <v>0</v>
      </c>
      <c r="S9" s="4">
        <f t="shared" si="2"/>
        <v>1800</v>
      </c>
      <c r="T9" s="4">
        <f t="shared" si="2"/>
        <v>65000</v>
      </c>
      <c r="U9" s="4">
        <f t="shared" si="2"/>
        <v>0</v>
      </c>
      <c r="V9" s="4">
        <f t="shared" si="2"/>
        <v>62.5</v>
      </c>
      <c r="W9" s="4"/>
      <c r="X9" s="4"/>
      <c r="Y9" s="4"/>
    </row>
    <row r="10" ht="93.95" customHeight="1" spans="1:25">
      <c r="A10" s="5">
        <v>2.1</v>
      </c>
      <c r="B10" s="6" t="s">
        <v>51</v>
      </c>
      <c r="C10" s="5" t="s">
        <v>30</v>
      </c>
      <c r="D10" s="6" t="s">
        <v>52</v>
      </c>
      <c r="E10" s="6" t="s">
        <v>53</v>
      </c>
      <c r="F10" s="6" t="s">
        <v>33</v>
      </c>
      <c r="G10" s="6" t="s">
        <v>46</v>
      </c>
      <c r="H10" s="6" t="s">
        <v>35</v>
      </c>
      <c r="I10" s="6" t="s">
        <v>36</v>
      </c>
      <c r="J10" s="6" t="s">
        <v>42</v>
      </c>
      <c r="K10" s="5">
        <v>2021.09</v>
      </c>
      <c r="L10" s="5">
        <v>2023.12</v>
      </c>
      <c r="M10" s="13">
        <f t="shared" si="1"/>
        <v>4000</v>
      </c>
      <c r="N10" s="5">
        <v>3200</v>
      </c>
      <c r="O10" s="5"/>
      <c r="P10" s="5">
        <v>800</v>
      </c>
      <c r="Q10" s="5"/>
      <c r="R10" s="5"/>
      <c r="S10" s="5"/>
      <c r="T10" s="5">
        <v>4000</v>
      </c>
      <c r="U10" s="5"/>
      <c r="V10" s="5">
        <v>7.5</v>
      </c>
      <c r="W10" s="5"/>
      <c r="X10" s="6" t="s">
        <v>35</v>
      </c>
      <c r="Y10" s="6"/>
    </row>
    <row r="11" ht="54" spans="1:25">
      <c r="A11" s="5">
        <v>2.2</v>
      </c>
      <c r="B11" s="6" t="s">
        <v>54</v>
      </c>
      <c r="C11" s="5" t="s">
        <v>30</v>
      </c>
      <c r="D11" s="6" t="s">
        <v>55</v>
      </c>
      <c r="E11" s="6" t="s">
        <v>56</v>
      </c>
      <c r="F11" s="6" t="s">
        <v>33</v>
      </c>
      <c r="G11" s="6" t="s">
        <v>34</v>
      </c>
      <c r="H11" s="6" t="s">
        <v>35</v>
      </c>
      <c r="I11" s="6" t="s">
        <v>36</v>
      </c>
      <c r="J11" s="6" t="s">
        <v>42</v>
      </c>
      <c r="K11" s="5">
        <v>2021.09</v>
      </c>
      <c r="L11" s="5">
        <v>2023.12</v>
      </c>
      <c r="M11" s="13">
        <f t="shared" si="1"/>
        <v>4000</v>
      </c>
      <c r="N11" s="5">
        <v>3200</v>
      </c>
      <c r="O11" s="5"/>
      <c r="P11" s="5">
        <v>800</v>
      </c>
      <c r="Q11" s="5"/>
      <c r="R11" s="5"/>
      <c r="S11" s="5"/>
      <c r="T11" s="5">
        <v>4000</v>
      </c>
      <c r="U11" s="5"/>
      <c r="V11" s="5">
        <v>0</v>
      </c>
      <c r="W11" s="5"/>
      <c r="X11" s="6" t="s">
        <v>35</v>
      </c>
      <c r="Y11" s="6"/>
    </row>
    <row r="12" ht="60.95" customHeight="1" spans="1:25">
      <c r="A12" s="5">
        <v>2.3</v>
      </c>
      <c r="B12" s="6" t="s">
        <v>57</v>
      </c>
      <c r="C12" s="5" t="s">
        <v>30</v>
      </c>
      <c r="D12" s="6" t="s">
        <v>58</v>
      </c>
      <c r="E12" s="6" t="s">
        <v>59</v>
      </c>
      <c r="F12" s="6" t="s">
        <v>33</v>
      </c>
      <c r="G12" s="6" t="s">
        <v>34</v>
      </c>
      <c r="H12" s="6" t="s">
        <v>35</v>
      </c>
      <c r="I12" s="6" t="s">
        <v>36</v>
      </c>
      <c r="J12" s="6" t="s">
        <v>42</v>
      </c>
      <c r="K12" s="5">
        <v>2021.09</v>
      </c>
      <c r="L12" s="5">
        <v>2023.12</v>
      </c>
      <c r="M12" s="13">
        <f t="shared" si="1"/>
        <v>4000</v>
      </c>
      <c r="N12" s="5">
        <v>3200</v>
      </c>
      <c r="O12" s="5"/>
      <c r="P12" s="5">
        <v>800</v>
      </c>
      <c r="Q12" s="5"/>
      <c r="R12" s="5"/>
      <c r="S12" s="5"/>
      <c r="T12" s="5">
        <v>4000</v>
      </c>
      <c r="U12" s="5"/>
      <c r="V12" s="5">
        <v>0</v>
      </c>
      <c r="W12" s="5"/>
      <c r="X12" s="6" t="s">
        <v>35</v>
      </c>
      <c r="Y12" s="6"/>
    </row>
    <row r="13" ht="121.5" spans="1:25">
      <c r="A13" s="5">
        <v>2.4</v>
      </c>
      <c r="B13" s="6" t="s">
        <v>60</v>
      </c>
      <c r="C13" s="5" t="s">
        <v>30</v>
      </c>
      <c r="D13" s="6" t="s">
        <v>61</v>
      </c>
      <c r="E13" s="6" t="s">
        <v>62</v>
      </c>
      <c r="F13" s="6" t="s">
        <v>33</v>
      </c>
      <c r="G13" s="6" t="s">
        <v>46</v>
      </c>
      <c r="H13" s="6" t="s">
        <v>35</v>
      </c>
      <c r="I13" s="6" t="s">
        <v>36</v>
      </c>
      <c r="J13" s="6" t="s">
        <v>42</v>
      </c>
      <c r="K13" s="5">
        <v>2021.09</v>
      </c>
      <c r="L13" s="5">
        <v>2023.12</v>
      </c>
      <c r="M13" s="13">
        <f t="shared" si="1"/>
        <v>4000</v>
      </c>
      <c r="N13" s="5">
        <v>3200</v>
      </c>
      <c r="O13" s="5"/>
      <c r="P13" s="5">
        <v>800</v>
      </c>
      <c r="Q13" s="5"/>
      <c r="R13" s="5"/>
      <c r="S13" s="5"/>
      <c r="T13" s="5">
        <v>4000</v>
      </c>
      <c r="U13" s="5"/>
      <c r="V13" s="5">
        <v>0</v>
      </c>
      <c r="W13" s="5"/>
      <c r="X13" s="6" t="s">
        <v>35</v>
      </c>
      <c r="Y13" s="6"/>
    </row>
    <row r="14" ht="67.5" spans="1:25">
      <c r="A14" s="5">
        <v>2.5</v>
      </c>
      <c r="B14" s="6" t="s">
        <v>63</v>
      </c>
      <c r="C14" s="5" t="s">
        <v>30</v>
      </c>
      <c r="D14" s="6" t="s">
        <v>64</v>
      </c>
      <c r="E14" s="6" t="s">
        <v>65</v>
      </c>
      <c r="F14" s="6" t="s">
        <v>33</v>
      </c>
      <c r="G14" s="6" t="s">
        <v>46</v>
      </c>
      <c r="H14" s="6" t="s">
        <v>35</v>
      </c>
      <c r="I14" s="6" t="s">
        <v>36</v>
      </c>
      <c r="J14" s="6" t="s">
        <v>42</v>
      </c>
      <c r="K14" s="5">
        <v>2021.09</v>
      </c>
      <c r="L14" s="5">
        <v>2023.12</v>
      </c>
      <c r="M14" s="13">
        <f t="shared" si="1"/>
        <v>3000</v>
      </c>
      <c r="N14" s="5">
        <v>2400</v>
      </c>
      <c r="O14" s="5"/>
      <c r="P14" s="5">
        <v>600</v>
      </c>
      <c r="Q14" s="5"/>
      <c r="R14" s="5"/>
      <c r="S14" s="5"/>
      <c r="T14" s="5">
        <v>3000</v>
      </c>
      <c r="U14" s="5"/>
      <c r="V14" s="5">
        <v>0</v>
      </c>
      <c r="W14" s="5"/>
      <c r="X14" s="6" t="s">
        <v>35</v>
      </c>
      <c r="Y14" s="6"/>
    </row>
    <row r="15" ht="94.5" spans="1:26">
      <c r="A15" s="5">
        <v>2.6</v>
      </c>
      <c r="B15" s="6" t="s">
        <v>66</v>
      </c>
      <c r="C15" s="5" t="s">
        <v>30</v>
      </c>
      <c r="D15" s="6" t="s">
        <v>67</v>
      </c>
      <c r="E15" s="6" t="s">
        <v>68</v>
      </c>
      <c r="F15" s="6" t="s">
        <v>33</v>
      </c>
      <c r="G15" s="6" t="s">
        <v>46</v>
      </c>
      <c r="H15" s="6" t="s">
        <v>35</v>
      </c>
      <c r="I15" s="6" t="s">
        <v>36</v>
      </c>
      <c r="J15" s="6" t="s">
        <v>42</v>
      </c>
      <c r="K15" s="5">
        <v>2021.09</v>
      </c>
      <c r="L15" s="5">
        <v>2023.12</v>
      </c>
      <c r="M15" s="13">
        <f t="shared" si="1"/>
        <v>3000</v>
      </c>
      <c r="N15" s="5">
        <v>2400</v>
      </c>
      <c r="O15" s="5"/>
      <c r="P15" s="5">
        <v>600</v>
      </c>
      <c r="Q15" s="5"/>
      <c r="R15" s="5"/>
      <c r="S15" s="5"/>
      <c r="T15" s="5">
        <v>3000</v>
      </c>
      <c r="U15" s="5"/>
      <c r="V15" s="5">
        <v>0</v>
      </c>
      <c r="W15" s="5"/>
      <c r="X15" s="6" t="s">
        <v>35</v>
      </c>
      <c r="Y15" s="6"/>
      <c r="Z15" s="19"/>
    </row>
    <row r="16" ht="54" spans="1:26">
      <c r="A16" s="6">
        <v>2.7</v>
      </c>
      <c r="B16" s="6" t="s">
        <v>69</v>
      </c>
      <c r="C16" s="6" t="s">
        <v>30</v>
      </c>
      <c r="D16" s="6" t="s">
        <v>70</v>
      </c>
      <c r="E16" s="6" t="s">
        <v>71</v>
      </c>
      <c r="F16" s="6" t="s">
        <v>33</v>
      </c>
      <c r="G16" s="6" t="s">
        <v>46</v>
      </c>
      <c r="H16" s="6" t="s">
        <v>35</v>
      </c>
      <c r="I16" s="6" t="s">
        <v>72</v>
      </c>
      <c r="J16" s="6" t="s">
        <v>42</v>
      </c>
      <c r="K16" s="6">
        <v>2023</v>
      </c>
      <c r="L16" s="6">
        <v>2024</v>
      </c>
      <c r="M16" s="13">
        <f t="shared" si="1"/>
        <v>1500</v>
      </c>
      <c r="N16" s="6">
        <v>1200</v>
      </c>
      <c r="O16" s="6"/>
      <c r="P16" s="6">
        <v>300</v>
      </c>
      <c r="Q16" s="6"/>
      <c r="R16" s="6"/>
      <c r="S16" s="6"/>
      <c r="T16" s="6">
        <v>1500</v>
      </c>
      <c r="U16" s="6"/>
      <c r="V16" s="6"/>
      <c r="W16" s="6"/>
      <c r="X16" s="17" t="s">
        <v>35</v>
      </c>
      <c r="Y16" s="6"/>
      <c r="Z16" s="20"/>
    </row>
    <row r="17" ht="60.95" customHeight="1" spans="1:26">
      <c r="A17" s="6">
        <v>2.8</v>
      </c>
      <c r="B17" s="6" t="s">
        <v>73</v>
      </c>
      <c r="C17" s="6" t="s">
        <v>30</v>
      </c>
      <c r="D17" s="6" t="s">
        <v>74</v>
      </c>
      <c r="E17" s="6" t="s">
        <v>75</v>
      </c>
      <c r="F17" s="6" t="s">
        <v>33</v>
      </c>
      <c r="G17" s="6" t="s">
        <v>46</v>
      </c>
      <c r="H17" s="6" t="s">
        <v>35</v>
      </c>
      <c r="I17" s="6" t="s">
        <v>72</v>
      </c>
      <c r="J17" s="6" t="s">
        <v>76</v>
      </c>
      <c r="K17" s="14">
        <v>2021</v>
      </c>
      <c r="L17" s="14">
        <v>2022</v>
      </c>
      <c r="M17" s="13">
        <f t="shared" si="1"/>
        <v>1800</v>
      </c>
      <c r="N17" s="15">
        <v>1500</v>
      </c>
      <c r="O17" s="6"/>
      <c r="P17" s="6">
        <v>300</v>
      </c>
      <c r="Q17" s="6"/>
      <c r="R17" s="6"/>
      <c r="S17" s="6">
        <v>1800</v>
      </c>
      <c r="T17" s="6"/>
      <c r="U17" s="6"/>
      <c r="V17" s="6"/>
      <c r="W17" s="6"/>
      <c r="X17" s="6" t="s">
        <v>35</v>
      </c>
      <c r="Y17" s="6" t="s">
        <v>77</v>
      </c>
      <c r="Z17" s="20"/>
    </row>
    <row r="18" ht="104.1" customHeight="1" spans="1:25">
      <c r="A18" s="5">
        <v>2.9</v>
      </c>
      <c r="B18" s="6" t="s">
        <v>78</v>
      </c>
      <c r="C18" s="6" t="s">
        <v>30</v>
      </c>
      <c r="D18" s="6" t="s">
        <v>79</v>
      </c>
      <c r="E18" s="6" t="s">
        <v>80</v>
      </c>
      <c r="F18" s="6" t="s">
        <v>81</v>
      </c>
      <c r="G18" s="6" t="s">
        <v>34</v>
      </c>
      <c r="H18" s="6" t="s">
        <v>82</v>
      </c>
      <c r="I18" s="6" t="s">
        <v>83</v>
      </c>
      <c r="J18" s="6" t="s">
        <v>42</v>
      </c>
      <c r="K18" s="6">
        <v>2021.06</v>
      </c>
      <c r="L18" s="6">
        <v>2023.07</v>
      </c>
      <c r="M18" s="13">
        <f t="shared" si="1"/>
        <v>15000</v>
      </c>
      <c r="N18" s="6">
        <v>12000</v>
      </c>
      <c r="O18" s="6"/>
      <c r="P18" s="6">
        <v>3000</v>
      </c>
      <c r="Q18" s="6"/>
      <c r="R18" s="6"/>
      <c r="S18" s="6"/>
      <c r="T18" s="6">
        <v>15000</v>
      </c>
      <c r="U18" s="6"/>
      <c r="V18" s="6">
        <v>25</v>
      </c>
      <c r="W18" s="6"/>
      <c r="X18" s="6" t="s">
        <v>35</v>
      </c>
      <c r="Y18" s="6" t="s">
        <v>84</v>
      </c>
    </row>
    <row r="19" ht="81" spans="1:25">
      <c r="A19" s="8" t="s">
        <v>85</v>
      </c>
      <c r="B19" s="6" t="s">
        <v>86</v>
      </c>
      <c r="C19" s="6" t="s">
        <v>30</v>
      </c>
      <c r="D19" s="6" t="s">
        <v>87</v>
      </c>
      <c r="E19" s="6" t="s">
        <v>88</v>
      </c>
      <c r="F19" s="6" t="s">
        <v>89</v>
      </c>
      <c r="G19" s="6" t="s">
        <v>41</v>
      </c>
      <c r="H19" s="6" t="s">
        <v>35</v>
      </c>
      <c r="I19" s="6" t="s">
        <v>90</v>
      </c>
      <c r="J19" s="6" t="s">
        <v>42</v>
      </c>
      <c r="K19" s="6">
        <v>2021.09</v>
      </c>
      <c r="L19" s="6">
        <v>2023.12</v>
      </c>
      <c r="M19" s="13">
        <f t="shared" si="1"/>
        <v>3500</v>
      </c>
      <c r="N19" s="6">
        <v>2800</v>
      </c>
      <c r="O19" s="6"/>
      <c r="P19" s="6">
        <v>700</v>
      </c>
      <c r="Q19" s="6"/>
      <c r="R19" s="6"/>
      <c r="S19" s="6"/>
      <c r="T19" s="6">
        <v>3500</v>
      </c>
      <c r="U19" s="6"/>
      <c r="V19" s="6">
        <v>10</v>
      </c>
      <c r="W19" s="6"/>
      <c r="X19" s="6" t="s">
        <v>35</v>
      </c>
      <c r="Y19" s="6" t="s">
        <v>91</v>
      </c>
    </row>
    <row r="20" ht="120.95" customHeight="1" spans="1:25">
      <c r="A20" s="6">
        <v>2.11</v>
      </c>
      <c r="B20" s="6" t="s">
        <v>92</v>
      </c>
      <c r="C20" s="6" t="s">
        <v>30</v>
      </c>
      <c r="D20" s="6" t="s">
        <v>87</v>
      </c>
      <c r="E20" s="6" t="s">
        <v>93</v>
      </c>
      <c r="F20" s="6" t="s">
        <v>89</v>
      </c>
      <c r="G20" s="6" t="s">
        <v>34</v>
      </c>
      <c r="H20" s="6" t="s">
        <v>35</v>
      </c>
      <c r="I20" s="6" t="s">
        <v>94</v>
      </c>
      <c r="J20" s="6" t="s">
        <v>42</v>
      </c>
      <c r="K20" s="6">
        <v>2021.09</v>
      </c>
      <c r="L20" s="6">
        <v>2022.12</v>
      </c>
      <c r="M20" s="13">
        <f t="shared" si="1"/>
        <v>3500</v>
      </c>
      <c r="N20" s="6">
        <v>2800</v>
      </c>
      <c r="O20" s="6"/>
      <c r="P20" s="6">
        <v>700</v>
      </c>
      <c r="Q20" s="6"/>
      <c r="R20" s="6"/>
      <c r="S20" s="6"/>
      <c r="T20" s="6">
        <v>3500</v>
      </c>
      <c r="U20" s="6"/>
      <c r="V20" s="6">
        <v>10</v>
      </c>
      <c r="W20" s="6"/>
      <c r="X20" s="6" t="s">
        <v>35</v>
      </c>
      <c r="Y20" s="6" t="s">
        <v>91</v>
      </c>
    </row>
    <row r="21" ht="81" spans="1:25">
      <c r="A21" s="6">
        <v>2.12</v>
      </c>
      <c r="B21" s="6" t="s">
        <v>95</v>
      </c>
      <c r="C21" s="6" t="s">
        <v>30</v>
      </c>
      <c r="D21" s="6" t="s">
        <v>96</v>
      </c>
      <c r="E21" s="6" t="s">
        <v>88</v>
      </c>
      <c r="F21" s="6" t="s">
        <v>97</v>
      </c>
      <c r="G21" s="6" t="s">
        <v>34</v>
      </c>
      <c r="H21" s="6" t="s">
        <v>35</v>
      </c>
      <c r="I21" s="6" t="s">
        <v>98</v>
      </c>
      <c r="J21" s="6" t="s">
        <v>42</v>
      </c>
      <c r="K21" s="6">
        <v>2021.09</v>
      </c>
      <c r="L21" s="6">
        <v>2023.12</v>
      </c>
      <c r="M21" s="13">
        <f t="shared" si="1"/>
        <v>4500</v>
      </c>
      <c r="N21" s="6">
        <v>3600</v>
      </c>
      <c r="O21" s="6"/>
      <c r="P21" s="6">
        <v>900</v>
      </c>
      <c r="Q21" s="6"/>
      <c r="R21" s="6"/>
      <c r="S21" s="6"/>
      <c r="T21" s="6">
        <v>4500</v>
      </c>
      <c r="U21" s="6"/>
      <c r="V21" s="6">
        <v>10</v>
      </c>
      <c r="W21" s="6"/>
      <c r="X21" s="6" t="s">
        <v>35</v>
      </c>
      <c r="Y21" s="6" t="s">
        <v>99</v>
      </c>
    </row>
    <row r="22" ht="165" customHeight="1" spans="1:25">
      <c r="A22" s="6">
        <v>2.13</v>
      </c>
      <c r="B22" s="6" t="s">
        <v>100</v>
      </c>
      <c r="C22" s="6" t="s">
        <v>101</v>
      </c>
      <c r="D22" s="6" t="s">
        <v>102</v>
      </c>
      <c r="E22" s="6" t="s">
        <v>103</v>
      </c>
      <c r="F22" s="6" t="s">
        <v>33</v>
      </c>
      <c r="G22" s="6" t="s">
        <v>34</v>
      </c>
      <c r="H22" s="6" t="s">
        <v>35</v>
      </c>
      <c r="I22" s="6" t="s">
        <v>104</v>
      </c>
      <c r="J22" s="6" t="s">
        <v>42</v>
      </c>
      <c r="K22" s="6">
        <v>2021.09</v>
      </c>
      <c r="L22" s="6">
        <v>2024.12</v>
      </c>
      <c r="M22" s="13">
        <f t="shared" si="1"/>
        <v>10000</v>
      </c>
      <c r="N22" s="6">
        <v>8000</v>
      </c>
      <c r="O22" s="6"/>
      <c r="P22" s="6">
        <v>2000</v>
      </c>
      <c r="Q22" s="6"/>
      <c r="R22" s="6"/>
      <c r="S22" s="6"/>
      <c r="T22" s="6">
        <v>10000</v>
      </c>
      <c r="U22" s="6"/>
      <c r="V22" s="6">
        <v>0</v>
      </c>
      <c r="W22" s="6"/>
      <c r="X22" s="6" t="s">
        <v>35</v>
      </c>
      <c r="Y22" s="6"/>
    </row>
    <row r="23" ht="162" spans="1:25">
      <c r="A23" s="6">
        <v>2.14</v>
      </c>
      <c r="B23" s="6" t="s">
        <v>105</v>
      </c>
      <c r="C23" s="6" t="s">
        <v>101</v>
      </c>
      <c r="D23" s="6" t="s">
        <v>106</v>
      </c>
      <c r="E23" s="6" t="s">
        <v>107</v>
      </c>
      <c r="F23" s="6" t="s">
        <v>33</v>
      </c>
      <c r="G23" s="6" t="s">
        <v>34</v>
      </c>
      <c r="H23" s="6" t="s">
        <v>35</v>
      </c>
      <c r="I23" s="6" t="s">
        <v>108</v>
      </c>
      <c r="J23" s="6" t="s">
        <v>42</v>
      </c>
      <c r="K23" s="6">
        <v>2021.09</v>
      </c>
      <c r="L23" s="6">
        <v>2022.12</v>
      </c>
      <c r="M23" s="13">
        <f t="shared" si="1"/>
        <v>5000</v>
      </c>
      <c r="N23" s="6">
        <v>4000</v>
      </c>
      <c r="O23" s="6"/>
      <c r="P23" s="6">
        <v>1000</v>
      </c>
      <c r="Q23" s="6"/>
      <c r="R23" s="6"/>
      <c r="S23" s="6"/>
      <c r="T23" s="6">
        <v>5000</v>
      </c>
      <c r="U23" s="6"/>
      <c r="V23" s="6"/>
      <c r="W23" s="6"/>
      <c r="X23" s="6" t="s">
        <v>35</v>
      </c>
      <c r="Y23" s="6" t="s">
        <v>109</v>
      </c>
    </row>
    <row r="24" spans="1:25">
      <c r="A24" s="4">
        <v>3</v>
      </c>
      <c r="B24" s="9" t="s">
        <v>110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16">
        <f>M25+M26+M27+M28</f>
        <v>14300</v>
      </c>
      <c r="N24" s="16">
        <f t="shared" ref="N24:V24" si="3">N25+N26+N27+N28</f>
        <v>11440</v>
      </c>
      <c r="O24" s="16">
        <f t="shared" si="3"/>
        <v>0</v>
      </c>
      <c r="P24" s="16">
        <f t="shared" si="3"/>
        <v>2860</v>
      </c>
      <c r="Q24" s="16">
        <f t="shared" si="3"/>
        <v>0</v>
      </c>
      <c r="R24" s="16">
        <f t="shared" si="3"/>
        <v>0</v>
      </c>
      <c r="S24" s="16">
        <f t="shared" si="3"/>
        <v>0</v>
      </c>
      <c r="T24" s="16">
        <f t="shared" si="3"/>
        <v>14300</v>
      </c>
      <c r="U24" s="16">
        <f t="shared" si="3"/>
        <v>0</v>
      </c>
      <c r="V24" s="16">
        <f t="shared" si="3"/>
        <v>3.8</v>
      </c>
      <c r="W24" s="9"/>
      <c r="X24" s="9"/>
      <c r="Y24" s="9"/>
    </row>
    <row r="25" ht="59.1" customHeight="1" spans="1:25">
      <c r="A25" s="5">
        <v>3.1</v>
      </c>
      <c r="B25" s="6" t="s">
        <v>111</v>
      </c>
      <c r="C25" s="5" t="s">
        <v>30</v>
      </c>
      <c r="D25" s="6" t="s">
        <v>112</v>
      </c>
      <c r="E25" s="6" t="s">
        <v>113</v>
      </c>
      <c r="F25" s="6" t="s">
        <v>33</v>
      </c>
      <c r="G25" s="6" t="s">
        <v>46</v>
      </c>
      <c r="H25" s="6" t="s">
        <v>35</v>
      </c>
      <c r="I25" s="6" t="s">
        <v>36</v>
      </c>
      <c r="J25" s="6" t="s">
        <v>42</v>
      </c>
      <c r="K25" s="5">
        <v>2021.09</v>
      </c>
      <c r="L25" s="5">
        <v>2023.12</v>
      </c>
      <c r="M25" s="13">
        <f t="shared" si="1"/>
        <v>3500</v>
      </c>
      <c r="N25" s="5">
        <v>2800</v>
      </c>
      <c r="O25" s="5"/>
      <c r="P25" s="5">
        <v>700</v>
      </c>
      <c r="Q25" s="5"/>
      <c r="R25" s="5"/>
      <c r="S25" s="5"/>
      <c r="T25" s="5">
        <v>3500</v>
      </c>
      <c r="U25" s="5"/>
      <c r="V25" s="5">
        <v>0</v>
      </c>
      <c r="W25" s="5"/>
      <c r="X25" s="6" t="s">
        <v>35</v>
      </c>
      <c r="Y25" s="6"/>
    </row>
    <row r="26" ht="54" spans="1:25">
      <c r="A26" s="5">
        <v>3.2</v>
      </c>
      <c r="B26" s="6" t="s">
        <v>114</v>
      </c>
      <c r="C26" s="5" t="s">
        <v>30</v>
      </c>
      <c r="D26" s="6" t="s">
        <v>115</v>
      </c>
      <c r="E26" s="6" t="s">
        <v>116</v>
      </c>
      <c r="F26" s="6" t="s">
        <v>117</v>
      </c>
      <c r="G26" s="6" t="s">
        <v>46</v>
      </c>
      <c r="H26" s="6" t="s">
        <v>35</v>
      </c>
      <c r="I26" s="6" t="s">
        <v>36</v>
      </c>
      <c r="J26" s="6" t="s">
        <v>42</v>
      </c>
      <c r="K26" s="5">
        <v>2022.09</v>
      </c>
      <c r="L26" s="5">
        <v>2024.12</v>
      </c>
      <c r="M26" s="13">
        <f t="shared" si="1"/>
        <v>3500</v>
      </c>
      <c r="N26" s="5">
        <v>2800</v>
      </c>
      <c r="O26" s="5"/>
      <c r="P26" s="5">
        <v>700</v>
      </c>
      <c r="Q26" s="5"/>
      <c r="R26" s="5"/>
      <c r="S26" s="5"/>
      <c r="T26" s="5">
        <v>3500</v>
      </c>
      <c r="U26" s="5"/>
      <c r="V26" s="5">
        <v>3.8</v>
      </c>
      <c r="W26" s="5"/>
      <c r="X26" s="6" t="s">
        <v>35</v>
      </c>
      <c r="Y26" s="6"/>
    </row>
    <row r="27" ht="84.95" customHeight="1" spans="1:25">
      <c r="A27" s="5">
        <v>3.3</v>
      </c>
      <c r="B27" s="6" t="s">
        <v>118</v>
      </c>
      <c r="C27" s="5" t="s">
        <v>30</v>
      </c>
      <c r="D27" s="6" t="s">
        <v>119</v>
      </c>
      <c r="E27" s="6" t="s">
        <v>120</v>
      </c>
      <c r="F27" s="6" t="s">
        <v>117</v>
      </c>
      <c r="G27" s="6" t="s">
        <v>46</v>
      </c>
      <c r="H27" s="6" t="s">
        <v>35</v>
      </c>
      <c r="I27" s="6" t="s">
        <v>36</v>
      </c>
      <c r="J27" s="6" t="s">
        <v>42</v>
      </c>
      <c r="K27" s="5">
        <v>2021.09</v>
      </c>
      <c r="L27" s="5">
        <v>2023.12</v>
      </c>
      <c r="M27" s="13">
        <f t="shared" si="1"/>
        <v>3800</v>
      </c>
      <c r="N27" s="5">
        <v>3040</v>
      </c>
      <c r="O27" s="5"/>
      <c r="P27" s="5">
        <v>760</v>
      </c>
      <c r="Q27" s="5"/>
      <c r="R27" s="5"/>
      <c r="S27" s="5"/>
      <c r="T27" s="5">
        <v>3800</v>
      </c>
      <c r="U27" s="5"/>
      <c r="V27" s="5">
        <v>0</v>
      </c>
      <c r="W27" s="5"/>
      <c r="X27" s="6" t="s">
        <v>35</v>
      </c>
      <c r="Y27" s="6"/>
    </row>
    <row r="28" ht="54" spans="1:25">
      <c r="A28" s="5">
        <v>3.4</v>
      </c>
      <c r="B28" s="6" t="s">
        <v>121</v>
      </c>
      <c r="C28" s="5" t="s">
        <v>30</v>
      </c>
      <c r="D28" s="6" t="s">
        <v>122</v>
      </c>
      <c r="E28" s="6" t="s">
        <v>123</v>
      </c>
      <c r="F28" s="6" t="s">
        <v>33</v>
      </c>
      <c r="G28" s="6" t="s">
        <v>46</v>
      </c>
      <c r="H28" s="6" t="s">
        <v>35</v>
      </c>
      <c r="I28" s="6" t="s">
        <v>36</v>
      </c>
      <c r="J28" s="6" t="s">
        <v>42</v>
      </c>
      <c r="K28" s="5">
        <v>2021.09</v>
      </c>
      <c r="L28" s="5">
        <v>2024.12</v>
      </c>
      <c r="M28" s="13">
        <f t="shared" si="1"/>
        <v>3500</v>
      </c>
      <c r="N28" s="5">
        <v>2800</v>
      </c>
      <c r="O28" s="5"/>
      <c r="P28" s="5">
        <v>700</v>
      </c>
      <c r="Q28" s="5"/>
      <c r="R28" s="5"/>
      <c r="S28" s="5"/>
      <c r="T28" s="5">
        <v>3500</v>
      </c>
      <c r="U28" s="5"/>
      <c r="V28" s="5">
        <v>0</v>
      </c>
      <c r="W28" s="5"/>
      <c r="X28" s="6" t="s">
        <v>35</v>
      </c>
      <c r="Y28" s="6"/>
    </row>
    <row r="29" spans="1:25">
      <c r="A29" s="10">
        <v>4</v>
      </c>
      <c r="B29" s="4" t="s">
        <v>124</v>
      </c>
      <c r="C29" s="10"/>
      <c r="D29" s="4"/>
      <c r="E29" s="4"/>
      <c r="F29" s="4"/>
      <c r="G29" s="4"/>
      <c r="H29" s="4"/>
      <c r="I29" s="4"/>
      <c r="J29" s="4"/>
      <c r="K29" s="10"/>
      <c r="L29" s="10"/>
      <c r="M29" s="10">
        <f>M30+M31</f>
        <v>7600</v>
      </c>
      <c r="N29" s="10">
        <f t="shared" ref="N29:T29" si="4">N30+N31</f>
        <v>6080</v>
      </c>
      <c r="O29" s="10">
        <f t="shared" si="4"/>
        <v>0</v>
      </c>
      <c r="P29" s="10">
        <f t="shared" si="4"/>
        <v>1520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0">
        <f t="shared" si="4"/>
        <v>7600</v>
      </c>
      <c r="V29" s="10">
        <f>U30+U31</f>
        <v>0</v>
      </c>
      <c r="W29" s="10"/>
      <c r="X29" s="4"/>
      <c r="Y29" s="4"/>
    </row>
    <row r="30" ht="162" spans="1:25">
      <c r="A30" s="6">
        <v>4.1</v>
      </c>
      <c r="B30" s="6" t="s">
        <v>125</v>
      </c>
      <c r="C30" s="6" t="s">
        <v>30</v>
      </c>
      <c r="D30" s="6" t="s">
        <v>126</v>
      </c>
      <c r="E30" s="6" t="s">
        <v>127</v>
      </c>
      <c r="F30" s="6" t="s">
        <v>33</v>
      </c>
      <c r="G30" s="6" t="s">
        <v>46</v>
      </c>
      <c r="H30" s="6" t="s">
        <v>35</v>
      </c>
      <c r="I30" s="6" t="s">
        <v>36</v>
      </c>
      <c r="J30" s="6" t="s">
        <v>42</v>
      </c>
      <c r="K30" s="6">
        <v>2021.09</v>
      </c>
      <c r="L30" s="6">
        <v>2022.12</v>
      </c>
      <c r="M30" s="13">
        <f t="shared" ref="M30:M34" si="5">N30+O30+P30+Q30+R30</f>
        <v>1600</v>
      </c>
      <c r="N30" s="6">
        <v>1280</v>
      </c>
      <c r="O30" s="6"/>
      <c r="P30" s="6">
        <v>320</v>
      </c>
      <c r="Q30" s="6"/>
      <c r="R30" s="6"/>
      <c r="S30" s="6"/>
      <c r="T30" s="6">
        <v>1600</v>
      </c>
      <c r="U30" s="6"/>
      <c r="V30" s="6">
        <v>0</v>
      </c>
      <c r="W30" s="6"/>
      <c r="X30" s="6" t="s">
        <v>35</v>
      </c>
      <c r="Y30" s="6"/>
    </row>
    <row r="31" ht="162" spans="1:25">
      <c r="A31" s="6">
        <v>4.2</v>
      </c>
      <c r="B31" s="6" t="s">
        <v>128</v>
      </c>
      <c r="C31" s="6" t="s">
        <v>30</v>
      </c>
      <c r="D31" s="6" t="s">
        <v>129</v>
      </c>
      <c r="E31" s="6" t="s">
        <v>130</v>
      </c>
      <c r="F31" s="6" t="s">
        <v>117</v>
      </c>
      <c r="G31" s="6" t="s">
        <v>46</v>
      </c>
      <c r="H31" s="6" t="s">
        <v>35</v>
      </c>
      <c r="I31" s="6" t="s">
        <v>131</v>
      </c>
      <c r="J31" s="6" t="s">
        <v>42</v>
      </c>
      <c r="K31" s="6">
        <v>2021.09</v>
      </c>
      <c r="L31" s="6">
        <v>2024.12</v>
      </c>
      <c r="M31" s="13">
        <f t="shared" si="5"/>
        <v>6000</v>
      </c>
      <c r="N31" s="6">
        <v>4800</v>
      </c>
      <c r="O31" s="6"/>
      <c r="P31" s="6">
        <v>1200</v>
      </c>
      <c r="Q31" s="6"/>
      <c r="R31" s="6"/>
      <c r="S31" s="6"/>
      <c r="T31" s="6">
        <v>6000</v>
      </c>
      <c r="U31" s="6"/>
      <c r="V31" s="6">
        <v>0</v>
      </c>
      <c r="W31" s="6"/>
      <c r="X31" s="6" t="s">
        <v>35</v>
      </c>
      <c r="Y31" s="6"/>
    </row>
    <row r="32" spans="1:25">
      <c r="A32" s="11">
        <v>5</v>
      </c>
      <c r="B32" s="4" t="s">
        <v>132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>
        <f>M33+M34</f>
        <v>20500</v>
      </c>
      <c r="N32" s="4">
        <f t="shared" ref="N32:V32" si="6">N33+N34</f>
        <v>15600</v>
      </c>
      <c r="O32" s="4">
        <f t="shared" si="6"/>
        <v>0</v>
      </c>
      <c r="P32" s="4">
        <f t="shared" si="6"/>
        <v>4900</v>
      </c>
      <c r="Q32" s="4">
        <f t="shared" si="6"/>
        <v>0</v>
      </c>
      <c r="R32" s="4">
        <f t="shared" si="6"/>
        <v>0</v>
      </c>
      <c r="S32" s="4">
        <f t="shared" si="6"/>
        <v>0</v>
      </c>
      <c r="T32" s="4">
        <f t="shared" si="6"/>
        <v>20500</v>
      </c>
      <c r="U32" s="4">
        <f t="shared" si="6"/>
        <v>0</v>
      </c>
      <c r="V32" s="4">
        <f t="shared" si="6"/>
        <v>0</v>
      </c>
      <c r="W32" s="4"/>
      <c r="X32" s="4"/>
      <c r="Y32" s="4"/>
    </row>
    <row r="33" ht="102.95" customHeight="1" spans="1:25">
      <c r="A33" s="6">
        <v>5.1</v>
      </c>
      <c r="B33" s="6" t="s">
        <v>133</v>
      </c>
      <c r="C33" s="6" t="s">
        <v>30</v>
      </c>
      <c r="D33" s="6" t="s">
        <v>134</v>
      </c>
      <c r="E33" s="6" t="s">
        <v>135</v>
      </c>
      <c r="F33" s="6" t="s">
        <v>33</v>
      </c>
      <c r="G33" s="6" t="s">
        <v>46</v>
      </c>
      <c r="H33" s="6" t="s">
        <v>35</v>
      </c>
      <c r="I33" s="6" t="s">
        <v>72</v>
      </c>
      <c r="J33" s="6" t="s">
        <v>76</v>
      </c>
      <c r="K33" s="14">
        <v>2021</v>
      </c>
      <c r="L33" s="14">
        <v>2022</v>
      </c>
      <c r="M33" s="13">
        <f t="shared" si="5"/>
        <v>14500</v>
      </c>
      <c r="N33" s="6">
        <v>11600</v>
      </c>
      <c r="O33" s="6"/>
      <c r="P33" s="6">
        <v>2900</v>
      </c>
      <c r="Q33" s="6"/>
      <c r="R33" s="6"/>
      <c r="S33" s="6"/>
      <c r="T33" s="14">
        <v>14500</v>
      </c>
      <c r="U33" s="6"/>
      <c r="V33" s="6"/>
      <c r="W33" s="6"/>
      <c r="X33" s="6" t="s">
        <v>35</v>
      </c>
      <c r="Y33" s="6" t="s">
        <v>77</v>
      </c>
    </row>
    <row r="34" ht="54" spans="1:25">
      <c r="A34" s="6">
        <v>5.2</v>
      </c>
      <c r="B34" s="6" t="s">
        <v>136</v>
      </c>
      <c r="C34" s="6" t="s">
        <v>30</v>
      </c>
      <c r="D34" s="6" t="s">
        <v>137</v>
      </c>
      <c r="E34" s="6" t="s">
        <v>138</v>
      </c>
      <c r="F34" s="6" t="s">
        <v>33</v>
      </c>
      <c r="G34" s="6" t="s">
        <v>139</v>
      </c>
      <c r="H34" s="6" t="s">
        <v>35</v>
      </c>
      <c r="I34" s="6" t="s">
        <v>72</v>
      </c>
      <c r="J34" s="6" t="s">
        <v>140</v>
      </c>
      <c r="K34" s="14">
        <v>2021</v>
      </c>
      <c r="L34" s="14">
        <v>2021</v>
      </c>
      <c r="M34" s="13">
        <f t="shared" si="5"/>
        <v>6000</v>
      </c>
      <c r="N34" s="6">
        <v>4000</v>
      </c>
      <c r="O34" s="6"/>
      <c r="P34" s="6">
        <v>2000</v>
      </c>
      <c r="Q34" s="6"/>
      <c r="R34" s="6"/>
      <c r="S34" s="6"/>
      <c r="T34" s="14">
        <v>6000</v>
      </c>
      <c r="U34" s="6"/>
      <c r="V34" s="6"/>
      <c r="W34" s="6"/>
      <c r="X34" s="6" t="s">
        <v>35</v>
      </c>
      <c r="Y34" s="6" t="s">
        <v>140</v>
      </c>
    </row>
    <row r="35" spans="1:25">
      <c r="A35" s="4"/>
      <c r="B35" s="4" t="s">
        <v>141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>
        <f>M4+M9+M24+M29+M32</f>
        <v>125200</v>
      </c>
      <c r="N35" s="4">
        <f t="shared" ref="N35:V35" si="7">N4+N9+N24+N29+N32</f>
        <v>99420</v>
      </c>
      <c r="O35" s="4">
        <f t="shared" si="7"/>
        <v>0</v>
      </c>
      <c r="P35" s="4">
        <f t="shared" si="7"/>
        <v>25780</v>
      </c>
      <c r="Q35" s="4">
        <f t="shared" si="7"/>
        <v>0</v>
      </c>
      <c r="R35" s="4">
        <f t="shared" si="7"/>
        <v>0</v>
      </c>
      <c r="S35" s="4">
        <f t="shared" si="7"/>
        <v>1800</v>
      </c>
      <c r="T35" s="4">
        <f t="shared" si="7"/>
        <v>123400</v>
      </c>
      <c r="U35" s="4">
        <f t="shared" si="7"/>
        <v>0</v>
      </c>
      <c r="V35" s="4">
        <f t="shared" si="7"/>
        <v>66.3</v>
      </c>
      <c r="W35" s="4"/>
      <c r="X35" s="4"/>
      <c r="Y35" s="4"/>
    </row>
  </sheetData>
  <mergeCells count="19">
    <mergeCell ref="A1:Y1"/>
    <mergeCell ref="M2:R2"/>
    <mergeCell ref="S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V2:V3"/>
    <mergeCell ref="W2:W3"/>
    <mergeCell ref="X2:X3"/>
    <mergeCell ref="Y2:Y3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止于终老 </cp:lastModifiedBy>
  <dcterms:created xsi:type="dcterms:W3CDTF">2021-06-16T08:11:00Z</dcterms:created>
  <dcterms:modified xsi:type="dcterms:W3CDTF">2021-12-31T03:40:07Z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BDB8853AC724405BB3D2062CCB5282C0</vt:lpwstr>
  </property>
  <property fmtid="{D5CDD505-2E9C-101B-9397-08002B2CF9AE}" pid="3" name="KSOProductBuildVer">
    <vt:lpwstr>2052-11.1.0.11115</vt:lpwstr>
  </property>
</Properties>
</file>